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AV II. 006-2025_ERDF\"/>
    </mc:Choice>
  </mc:AlternateContent>
  <xr:revisionPtr revIDLastSave="0" documentId="13_ncr:1_{2210D129-C9DB-4A95-AF44-E69B8BE335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1" l="1"/>
  <c r="O10" i="1"/>
  <c r="O11" i="1"/>
  <c r="O12" i="1"/>
  <c r="O13" i="1"/>
  <c r="O14" i="1"/>
  <c r="R9" i="1"/>
  <c r="S9" i="1"/>
  <c r="R10" i="1"/>
  <c r="S10" i="1"/>
  <c r="R11" i="1"/>
  <c r="S11" i="1"/>
  <c r="R12" i="1"/>
  <c r="S12" i="1"/>
  <c r="R13" i="1"/>
  <c r="S13" i="1"/>
  <c r="R14" i="1"/>
  <c r="S14" i="1"/>
  <c r="R7" i="1"/>
  <c r="O7" i="1"/>
  <c r="P17" i="1" l="1"/>
  <c r="Q17" i="1"/>
  <c r="S7" i="1"/>
</calcChain>
</file>

<file path=xl/sharedStrings.xml><?xml version="1.0" encoding="utf-8"?>
<sst xmlns="http://schemas.openxmlformats.org/spreadsheetml/2006/main" count="69" uniqueCount="49">
  <si>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</si>
  <si>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</si>
  <si>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</si>
  <si>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</si>
  <si>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</si>
  <si>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</si>
  <si>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</si>
  <si>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</si>
  <si>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</si>
  <si>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</si>
  <si>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</si>
  <si>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</si>
  <si>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</si>
  <si>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38651000-3 - Fotografické přístroje</t>
  </si>
  <si>
    <t>38651100-4 - Objektivy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</si>
  <si>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</si>
  <si>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</si>
  <si>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</si>
  <si>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</si>
  <si>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</si>
  <si>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</si>
  <si>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</si>
  <si>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</si>
  <si>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</si>
  <si>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</si>
  <si>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</si>
  <si>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</si>
  <si>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</si>
  <si>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</si>
  <si>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</si>
  <si>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ks</t>
  </si>
  <si>
    <t>Příloha č. 2 Kupní smlouvy - Technická specifikace
Audiovizuální technika (II.) 006 - 2025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</si>
  <si>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</si>
  <si>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</si>
  <si>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</si>
  <si>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>Název projektu: ERDF KVALITA ZČU 
Číslo projektu: CZ.02.02.01/00/23_023/0008982</t>
  </si>
  <si>
    <t>Univerzitní 28, 
301 00 Plzeň,
Fakulta designu a umění Ladislava Sutnara - Děkanát,
místnost LS 230</t>
  </si>
  <si>
    <t>Ing. Petr Pfauser,
Tel.: 37763 6717</t>
  </si>
  <si>
    <t>45 dní</t>
  </si>
  <si>
    <t xml:space="preserve">Profesionální fullframe fotoaparát </t>
  </si>
  <si>
    <t>Objektiv k pol.č. 1</t>
  </si>
  <si>
    <t>Fullframe bezzrcadlovka splňující min. vlastnosti:
- formát snímače full frame 
- rozlišení snímače min. 33 MPx 
- rozlišení fotografií min. 7008 x 4672 px 
- poměr stran snímače 3:2 
- způsob měření expozice - zónové, středové, bodové, matrix
- automatické čístění snímače
- ISO min. rozsahu min. 50 - 204800 
- expoziční čas rozsahu min. 1/8000 - 30s
- rychlost sériového snímání min. 10 sn/s
- počet AF bodů min. 759 
- min. 5-osý stabilizátor snímače
- sáňky pro externí blesk 
- vysokorychlostní synchronizace blesku 
- hořčíkové tělo s utěsněním  proti prachu a vlhkosti 
- elektronický hledáček s rozlišením min. 3 686 400 px 
- dotykový výklopný displej velikosti min. 3" s rozlišením min.  1 036 800 px a živým náhledem 
- podpora WIFI a USB -C portem 
- formáty souborů: min. MP4, JPEG, RAW + formáty videa min. XAVC S, XAVC-HS (H.265) s min. frekvencí 120 sn./s
- pamětové karty podpora min. SD a CFexpress typ A
 - včetně originální  baterie, nabíječky a setového zoom objektivu splňující parametry: 
        - ohnisková vzdálenost  28 - 70 mm
        - světelnost  f/3,5 - 5,6
        - průměr filtru 55mm
        - maximální clona 22 
        - min. zaostřovací vzdálenost 35cm  
        - pro full frame snímače
        - utěsnění protu prachu a vlhkosti.</t>
  </si>
  <si>
    <t>Objektiv k pol.č. 4</t>
  </si>
  <si>
    <r>
      <t xml:space="preserve">Profesionální pevný full frame objektiv </t>
    </r>
    <r>
      <rPr>
        <b/>
        <sz val="11"/>
        <color theme="1"/>
        <rFont val="Calibri"/>
        <family val="2"/>
        <charset val="238"/>
        <scheme val="minor"/>
      </rPr>
      <t xml:space="preserve">pro fotoaparát v pol.č. 1 </t>
    </r>
    <r>
      <rPr>
        <sz val="11"/>
        <color theme="1"/>
        <rFont val="Calibri"/>
        <family val="2"/>
        <charset val="238"/>
        <scheme val="minor"/>
      </rPr>
      <t>splňující parametry: 
- světelnost max. f/1.4 
- průměr filtru 67 mm 
- clona max. 16 
- ohnisková vzdálenost  35 mm
- min. zaostřovací vzdálenost 27 cm 
- konstrukce 14 členů v 10 skupinách 
- min. 11 lamel clony
- utěsnění proti prachu a vlhkosti 
-  včetně sluneční clony, krytek, obalu.</t>
    </r>
  </si>
  <si>
    <r>
      <t>Profesionální pevný full frame objektiv</t>
    </r>
    <r>
      <rPr>
        <b/>
        <sz val="11"/>
        <color theme="1"/>
        <rFont val="Calibri"/>
        <family val="2"/>
        <charset val="238"/>
        <scheme val="minor"/>
      </rPr>
      <t xml:space="preserve"> pro fotoaparát v pol.č. 1</t>
    </r>
    <r>
      <rPr>
        <sz val="11"/>
        <color theme="1"/>
        <rFont val="Calibri"/>
        <family val="2"/>
        <charset val="238"/>
        <scheme val="minor"/>
      </rPr>
      <t xml:space="preserve"> splňující parametry: 
- světelnost max. f/1,2
- průměr filtru 72 mm 
- ohnisková vzdálenost 50 mm 
- min. zaostřovací vzdálenost 40 cm 
- konstrukce 14 členů v 10 skupinách 
- pro full frame snímače
- utěsnění proti prachu a vlhkosti 
- vhodný pro portréty, reportáže, produkt fotografii
-  včetně sluneční clony, krytek, obalu.</t>
    </r>
  </si>
  <si>
    <r>
      <t xml:space="preserve">Profesionální pevný full frame objektiv </t>
    </r>
    <r>
      <rPr>
        <b/>
        <sz val="11"/>
        <color theme="1"/>
        <rFont val="Calibri"/>
        <family val="2"/>
        <charset val="238"/>
        <scheme val="minor"/>
      </rPr>
      <t>pro fotoaparát v pol.č. 4</t>
    </r>
    <r>
      <rPr>
        <sz val="11"/>
        <color theme="1"/>
        <rFont val="Calibri"/>
        <family val="2"/>
        <charset val="238"/>
        <scheme val="minor"/>
      </rPr>
      <t xml:space="preserve"> splňující parametry: 
- světelnost max. f/2.8 
- průměr filtru 55 mm 
- clona max. 16 
- ohnisková vzdálenost 50 mm
- min. zaostřovací vzdálenost 16 cm 
- konstrukce 8 členů v 8 skupinách 
- utěsnění proti prachu a vodě 
- vhodný pro portréty, makro, detail, produktovou fotografii
- včetně sluneční clony, krytek, obalu.</t>
    </r>
  </si>
  <si>
    <r>
      <t>Profesionální pevný full frame objektiv</t>
    </r>
    <r>
      <rPr>
        <b/>
        <sz val="11"/>
        <color theme="1"/>
        <rFont val="Calibri"/>
        <family val="2"/>
        <charset val="238"/>
        <scheme val="minor"/>
      </rPr>
      <t xml:space="preserve"> pro fotoaparát v pol.č. 4</t>
    </r>
    <r>
      <rPr>
        <sz val="11"/>
        <color theme="1"/>
        <rFont val="Calibri"/>
        <family val="2"/>
        <charset val="238"/>
        <scheme val="minor"/>
      </rPr>
      <t xml:space="preserve"> splňující parametry: 
- světelnost max. f/1,8
- průměr filtru 67 mm 
- ohnisková vzdálenost 20 mm 
- min. zaostřovací vzdálenost 18 cm 
- konstrukce 14 členů v 12 skupinách 
- pro full frame snímače
- utěsnění proti prachu a vlhkosti 
- vhodný pro foto krajiny, architektury, interiéru
- včetně sluneční clony, krytek, obalu.</t>
    </r>
  </si>
  <si>
    <r>
      <t>Profesionální stabilizovaný zoom objektiv</t>
    </r>
    <r>
      <rPr>
        <b/>
        <sz val="11"/>
        <color theme="1"/>
        <rFont val="Calibri"/>
        <family val="2"/>
        <charset val="238"/>
        <scheme val="minor"/>
      </rPr>
      <t xml:space="preserve"> pro fotoaparát v pol.č. 4 </t>
    </r>
    <r>
      <rPr>
        <sz val="11"/>
        <color theme="1"/>
        <rFont val="Calibri"/>
        <family val="2"/>
        <charset val="238"/>
        <scheme val="minor"/>
      </rPr>
      <t>splňující parametry: 
- ohnisková vzdálenost  24 - 105 mm
- světelnost  f/4  v celém rozsahu
- průměr filtru 77 mm 
- clona max. 22 
- konstrukce 17 členů ve 14 skupinách 
- min. zaostřovací vzdálenost 38 cm  
- pro full frame snímače
- utěsnění proti prachu a vlhkosti 
- vhodný pro foto krajiny, architektury, interiéru
- integrovaná centrální závěrka objektivu 
- včetně sluneční clony, krytek.</t>
    </r>
  </si>
  <si>
    <t>Fullframe bezzrcadlovka splňující min. vlastnosti:
- formát snímače full frame
- rozlišení snímače min. 61 MPx 
- rozlišení fotografií min. 7008 x 4672 px 
- poměr stran snímače 3:2 
- způsob měření expozice - zónové, středové, bodové, matrix
- automatické čístění snímače
- ISO min. rozsahu min. 100 - 32000 
- expoziční čas rozsahu min. 1/8000 - 30s
- rychlost sériového snímání min. 10 sn/s
- počet AF bodů min. 567 
- min. 5-osý stabilizátor snímače
- sáňky pro externí blesk 
- vysokorychlostní synchronizace blesku
- výstup na studiový blesk
- hořčíkové tělo s utěsněním proti prachu a vlhkosti 
- hmotnost max. 665 g
- elektronický hledáček s rozlišením min.  5 750 000 px 
- dotykový výklopný displej velikosti min. 3" s rozlišením min. 2 360 000 px a živým náhledem 
- podpora WIFI a SuperSpeed USB  portem 
- formáty souborů:  min. MP4, JPEG, RAW, XAVC S + formáty videa min. MPEG-4, AVC/H.264, AVCHD, MP4, XAVC s min. frekvencí 30 sn./s
- pamětové karty podpora min. SD a CFexpress typ A, min. 2 sloty
- včetně originální  baterie, nabíječky.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</si>
</sst>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31">
    <xf numFmtId="0" fontId="0" fillId="0" borderId="0" xfId="0"/>
    <xf numFmtId="0" fontId="16" fillId="4" borderId="9" xfId="0" applyFont="1" applyFill="1" applyBorder="1" applyAlignment="1" applyProtection="1">
      <alignment horizontal="lef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1" xfId="0" applyFont="1" applyFill="1" applyBorder="1" applyAlignment="1" applyProtection="1">
      <alignment horizontal="left" vertical="center" wrapText="1" inden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center" vertical="center" wrapText="1"/>
      <protection locked="0"/>
    </xf>
    <xf numFmtId="164" fontId="16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left" vertical="center" wrapText="1" indent="1"/>
    </xf>
    <xf numFmtId="0" fontId="16" fillId="4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16" fillId="4" borderId="13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16" fillId="4" borderId="13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6" fillId="6" borderId="15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 wrapText="1" indent="1"/>
    </xf>
    <xf numFmtId="0" fontId="16" fillId="4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left" vertical="center" wrapText="1" inden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 vertical="center" wrapText="1" indent="1"/>
    </xf>
    <xf numFmtId="0" fontId="16" fillId="4" borderId="11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6" fillId="6" borderId="16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7"/>
  <sheetViews>
    <sheetView tabSelected="1" topLeftCell="A12" zoomScaleNormal="100" workbookViewId="0">
      <selection activeCell="G13" sqref="G13"/>
    </sheetView>
  </sheetViews>
  <sheetFormatPr defaultRowHeight="15" x14ac:dyDescent="0.25"/>
  <cols>
    <col min="1" max="1" width="1.42578125" style="15" bestFit="1" customWidth="1"/>
    <col min="2" max="2" width="5.7109375" style="15" bestFit="1" customWidth="1"/>
    <col min="3" max="3" width="43.7109375" style="14" customWidth="1"/>
    <col min="4" max="4" width="11.42578125" style="129" customWidth="1"/>
    <col min="5" max="5" width="9" style="13" bestFit="1" customWidth="1"/>
    <col min="6" max="6" width="111.28515625" style="14" customWidth="1"/>
    <col min="7" max="7" width="38.42578125" style="14" customWidth="1"/>
    <col min="8" max="8" width="30.5703125" style="14" customWidth="1"/>
    <col min="9" max="9" width="23.140625" style="14" customWidth="1"/>
    <col min="10" max="10" width="16.28515625" style="14" customWidth="1"/>
    <col min="11" max="11" width="46.85546875" style="15" customWidth="1"/>
    <col min="12" max="12" width="21.42578125" style="15" customWidth="1"/>
    <col min="13" max="13" width="37" style="14" customWidth="1"/>
    <col min="14" max="14" width="27.5703125" style="14" customWidth="1"/>
    <col min="15" max="15" width="17.7109375" style="14" hidden="1" customWidth="1"/>
    <col min="16" max="16" width="24" style="15" bestFit="1" customWidth="1"/>
    <col min="17" max="17" width="24.140625" style="15" customWidth="1"/>
    <col min="18" max="18" width="19.7109375" style="15" customWidth="1"/>
    <col min="19" max="19" width="17.85546875" style="15" customWidth="1"/>
    <col min="20" max="20" width="11.5703125" style="15" hidden="1" customWidth="1"/>
    <col min="21" max="21" width="35.7109375" style="16" customWidth="1"/>
    <col min="22" max="16384" width="9.140625" style="15"/>
  </cols>
  <sheetData>
    <row r="1" spans="2:21" ht="43.5" customHeight="1" x14ac:dyDescent="0.25">
      <c r="B1" s="11" t="s">
        <v>31</v>
      </c>
      <c r="C1" s="12"/>
      <c r="D1" s="12"/>
    </row>
    <row r="2" spans="2:21" ht="18" customHeight="1" x14ac:dyDescent="0.25">
      <c r="C2" s="15"/>
      <c r="D2" s="17"/>
      <c r="E2" s="18"/>
      <c r="F2" s="19"/>
      <c r="G2" s="19"/>
      <c r="H2" s="19"/>
      <c r="I2" s="15"/>
      <c r="J2" s="20"/>
      <c r="M2" s="21"/>
      <c r="N2" s="19"/>
      <c r="O2" s="19"/>
      <c r="P2" s="19"/>
      <c r="Q2" s="19"/>
      <c r="S2" s="22"/>
      <c r="T2" s="23"/>
      <c r="U2" s="24"/>
    </row>
    <row r="3" spans="2:21" ht="18" customHeight="1" x14ac:dyDescent="0.25">
      <c r="B3" s="25"/>
      <c r="C3" s="26" t="s">
        <v>0</v>
      </c>
      <c r="D3" s="27"/>
      <c r="E3" s="27"/>
      <c r="F3" s="27"/>
      <c r="G3" s="28"/>
      <c r="H3" s="28"/>
      <c r="I3" s="28"/>
      <c r="J3" s="28"/>
      <c r="K3" s="28"/>
      <c r="L3" s="22"/>
      <c r="M3" s="29"/>
      <c r="N3" s="29"/>
      <c r="O3" s="29"/>
      <c r="P3" s="29"/>
      <c r="Q3" s="29"/>
      <c r="S3" s="22"/>
    </row>
    <row r="4" spans="2:21" ht="18" customHeight="1" thickBot="1" x14ac:dyDescent="0.3">
      <c r="B4" s="30"/>
      <c r="C4" s="31" t="s">
        <v>1</v>
      </c>
      <c r="D4" s="27"/>
      <c r="E4" s="27"/>
      <c r="F4" s="27"/>
      <c r="G4" s="27"/>
      <c r="H4" s="27"/>
      <c r="I4" s="22"/>
      <c r="J4" s="22"/>
      <c r="K4" s="22"/>
      <c r="L4" s="22"/>
      <c r="M4" s="19"/>
      <c r="N4" s="19"/>
      <c r="O4" s="19"/>
      <c r="P4" s="22"/>
      <c r="Q4" s="22"/>
      <c r="S4" s="22"/>
    </row>
    <row r="5" spans="2:21" ht="34.5" customHeight="1" thickBot="1" x14ac:dyDescent="0.3">
      <c r="B5" s="32"/>
      <c r="C5" s="33"/>
      <c r="D5" s="34"/>
      <c r="E5" s="34"/>
      <c r="F5" s="19"/>
      <c r="G5" s="35" t="s">
        <v>2</v>
      </c>
      <c r="H5" s="36" t="s">
        <v>2</v>
      </c>
      <c r="I5" s="19"/>
      <c r="J5" s="19"/>
      <c r="M5" s="19"/>
      <c r="N5" s="37"/>
      <c r="O5" s="37"/>
      <c r="Q5" s="35" t="s">
        <v>2</v>
      </c>
      <c r="U5" s="20"/>
    </row>
    <row r="6" spans="2:21" ht="76.5" customHeight="1" thickTop="1" thickBot="1" x14ac:dyDescent="0.3">
      <c r="B6" s="38" t="s">
        <v>3</v>
      </c>
      <c r="C6" s="39" t="s">
        <v>19</v>
      </c>
      <c r="D6" s="39" t="s">
        <v>4</v>
      </c>
      <c r="E6" s="39" t="s">
        <v>17</v>
      </c>
      <c r="F6" s="39" t="s">
        <v>18</v>
      </c>
      <c r="G6" s="40" t="s">
        <v>5</v>
      </c>
      <c r="H6" s="40" t="s">
        <v>16</v>
      </c>
      <c r="I6" s="39" t="s">
        <v>20</v>
      </c>
      <c r="J6" s="39" t="s">
        <v>21</v>
      </c>
      <c r="K6" s="39" t="s">
        <v>33</v>
      </c>
      <c r="L6" s="41" t="s">
        <v>22</v>
      </c>
      <c r="M6" s="39" t="s">
        <v>23</v>
      </c>
      <c r="N6" s="39" t="s">
        <v>26</v>
      </c>
      <c r="O6" s="39" t="s">
        <v>27</v>
      </c>
      <c r="P6" s="39" t="s">
        <v>6</v>
      </c>
      <c r="Q6" s="42" t="s">
        <v>7</v>
      </c>
      <c r="R6" s="41" t="s">
        <v>8</v>
      </c>
      <c r="S6" s="41" t="s">
        <v>9</v>
      </c>
      <c r="T6" s="39" t="s">
        <v>24</v>
      </c>
      <c r="U6" s="43" t="s">
        <v>25</v>
      </c>
    </row>
    <row r="7" spans="2:21" ht="408.75" customHeight="1" thickTop="1" x14ac:dyDescent="0.25">
      <c r="B7" s="44">
        <v>1</v>
      </c>
      <c r="C7" s="45" t="s">
        <v>39</v>
      </c>
      <c r="D7" s="46">
        <v>2</v>
      </c>
      <c r="E7" s="47" t="s">
        <v>30</v>
      </c>
      <c r="F7" s="48" t="s">
        <v>41</v>
      </c>
      <c r="G7" s="9"/>
      <c r="H7" s="49" t="s">
        <v>29</v>
      </c>
      <c r="I7" s="45" t="s">
        <v>34</v>
      </c>
      <c r="J7" s="47" t="s">
        <v>32</v>
      </c>
      <c r="K7" s="50" t="s">
        <v>35</v>
      </c>
      <c r="L7" s="51" t="s">
        <v>37</v>
      </c>
      <c r="M7" s="51" t="s">
        <v>36</v>
      </c>
      <c r="N7" s="52" t="s">
        <v>38</v>
      </c>
      <c r="O7" s="53">
        <f>D7*P7</f>
        <v>102000</v>
      </c>
      <c r="P7" s="54">
        <v>51000</v>
      </c>
      <c r="Q7" s="7"/>
      <c r="R7" s="55">
        <f>D7*Q7</f>
        <v>0</v>
      </c>
      <c r="S7" s="56" t="str">
        <f t="shared" ref="S7" si="0">IF(ISNUMBER(Q7), IF(Q7&gt;P7,"NEVYHOVUJE","VYHOVUJE")," ")</f>
        <v xml:space="preserve"> </v>
      </c>
      <c r="T7" s="47"/>
      <c r="U7" s="47" t="s">
        <v>13</v>
      </c>
    </row>
    <row r="8" spans="2:21" ht="55.5" customHeight="1" x14ac:dyDescent="0.25">
      <c r="B8" s="57"/>
      <c r="C8" s="58"/>
      <c r="D8" s="59"/>
      <c r="E8" s="60"/>
      <c r="F8" s="61"/>
      <c r="G8" s="10"/>
      <c r="H8" s="62"/>
      <c r="I8" s="63"/>
      <c r="J8" s="64"/>
      <c r="K8" s="63"/>
      <c r="L8" s="65"/>
      <c r="M8" s="65"/>
      <c r="N8" s="66"/>
      <c r="O8" s="67"/>
      <c r="P8" s="68"/>
      <c r="Q8" s="8"/>
      <c r="R8" s="69"/>
      <c r="S8" s="70"/>
      <c r="T8" s="64"/>
      <c r="U8" s="60"/>
    </row>
    <row r="9" spans="2:21" ht="201" customHeight="1" x14ac:dyDescent="0.25">
      <c r="B9" s="71">
        <v>2</v>
      </c>
      <c r="C9" s="72" t="s">
        <v>40</v>
      </c>
      <c r="D9" s="73">
        <v>1</v>
      </c>
      <c r="E9" s="74" t="s">
        <v>30</v>
      </c>
      <c r="F9" s="75" t="s">
        <v>43</v>
      </c>
      <c r="G9" s="5"/>
      <c r="H9" s="76" t="s">
        <v>29</v>
      </c>
      <c r="I9" s="63"/>
      <c r="J9" s="64"/>
      <c r="K9" s="77"/>
      <c r="L9" s="78"/>
      <c r="M9" s="79"/>
      <c r="N9" s="66"/>
      <c r="O9" s="80">
        <f>D9*P9</f>
        <v>34000</v>
      </c>
      <c r="P9" s="81">
        <v>34000</v>
      </c>
      <c r="Q9" s="6"/>
      <c r="R9" s="82">
        <f>D9*Q9</f>
        <v>0</v>
      </c>
      <c r="S9" s="83" t="str">
        <f t="shared" ref="S9:S14" si="1">IF(ISNUMBER(Q9), IF(Q9&gt;P9,"NEVYHOVUJE","VYHOVUJE")," ")</f>
        <v xml:space="preserve"> </v>
      </c>
      <c r="T9" s="64"/>
      <c r="U9" s="84" t="s">
        <v>14</v>
      </c>
    </row>
    <row r="10" spans="2:21" ht="190.5" customHeight="1" x14ac:dyDescent="0.25">
      <c r="B10" s="85">
        <v>3</v>
      </c>
      <c r="C10" s="86" t="s">
        <v>40</v>
      </c>
      <c r="D10" s="87">
        <v>1</v>
      </c>
      <c r="E10" s="88" t="s">
        <v>30</v>
      </c>
      <c r="F10" s="89" t="s">
        <v>44</v>
      </c>
      <c r="G10" s="1"/>
      <c r="H10" s="90" t="s">
        <v>29</v>
      </c>
      <c r="I10" s="63"/>
      <c r="J10" s="64"/>
      <c r="K10" s="77"/>
      <c r="L10" s="78"/>
      <c r="M10" s="79"/>
      <c r="N10" s="66"/>
      <c r="O10" s="91">
        <f>D10*P10</f>
        <v>45000</v>
      </c>
      <c r="P10" s="92">
        <v>45000</v>
      </c>
      <c r="Q10" s="2"/>
      <c r="R10" s="93">
        <f>D10*Q10</f>
        <v>0</v>
      </c>
      <c r="S10" s="94" t="str">
        <f t="shared" si="1"/>
        <v xml:space="preserve"> </v>
      </c>
      <c r="T10" s="64"/>
      <c r="U10" s="60"/>
    </row>
    <row r="11" spans="2:21" ht="372" customHeight="1" x14ac:dyDescent="0.25">
      <c r="B11" s="85">
        <v>4</v>
      </c>
      <c r="C11" s="86" t="s">
        <v>39</v>
      </c>
      <c r="D11" s="87">
        <v>1</v>
      </c>
      <c r="E11" s="88" t="s">
        <v>30</v>
      </c>
      <c r="F11" s="95" t="s">
        <v>48</v>
      </c>
      <c r="G11" s="1"/>
      <c r="H11" s="90" t="s">
        <v>29</v>
      </c>
      <c r="I11" s="63"/>
      <c r="J11" s="64"/>
      <c r="K11" s="77"/>
      <c r="L11" s="78"/>
      <c r="M11" s="79"/>
      <c r="N11" s="66"/>
      <c r="O11" s="91">
        <f>D11*P11</f>
        <v>66000</v>
      </c>
      <c r="P11" s="92">
        <v>66000</v>
      </c>
      <c r="Q11" s="2"/>
      <c r="R11" s="93">
        <f>D11*Q11</f>
        <v>0</v>
      </c>
      <c r="S11" s="94" t="str">
        <f t="shared" si="1"/>
        <v xml:space="preserve"> </v>
      </c>
      <c r="T11" s="64"/>
      <c r="U11" s="88" t="s">
        <v>13</v>
      </c>
    </row>
    <row r="12" spans="2:21" ht="184.5" customHeight="1" x14ac:dyDescent="0.25">
      <c r="B12" s="85">
        <v>5</v>
      </c>
      <c r="C12" s="86" t="s">
        <v>42</v>
      </c>
      <c r="D12" s="87">
        <v>1</v>
      </c>
      <c r="E12" s="88" t="s">
        <v>30</v>
      </c>
      <c r="F12" s="89" t="s">
        <v>45</v>
      </c>
      <c r="G12" s="1"/>
      <c r="H12" s="90" t="s">
        <v>29</v>
      </c>
      <c r="I12" s="63"/>
      <c r="J12" s="64"/>
      <c r="K12" s="77"/>
      <c r="L12" s="78"/>
      <c r="M12" s="79"/>
      <c r="N12" s="66"/>
      <c r="O12" s="91">
        <f>D12*P12</f>
        <v>11500</v>
      </c>
      <c r="P12" s="92">
        <v>11500</v>
      </c>
      <c r="Q12" s="2"/>
      <c r="R12" s="93">
        <f>D12*Q12</f>
        <v>0</v>
      </c>
      <c r="S12" s="94" t="str">
        <f t="shared" si="1"/>
        <v xml:space="preserve"> </v>
      </c>
      <c r="T12" s="64"/>
      <c r="U12" s="84" t="s">
        <v>14</v>
      </c>
    </row>
    <row r="13" spans="2:21" ht="189" customHeight="1" x14ac:dyDescent="0.25">
      <c r="B13" s="85">
        <v>6</v>
      </c>
      <c r="C13" s="86" t="s">
        <v>42</v>
      </c>
      <c r="D13" s="87">
        <v>1</v>
      </c>
      <c r="E13" s="88" t="s">
        <v>30</v>
      </c>
      <c r="F13" s="89" t="s">
        <v>46</v>
      </c>
      <c r="G13" s="1"/>
      <c r="H13" s="90" t="s">
        <v>29</v>
      </c>
      <c r="I13" s="63"/>
      <c r="J13" s="64"/>
      <c r="K13" s="77"/>
      <c r="L13" s="78"/>
      <c r="M13" s="79"/>
      <c r="N13" s="66"/>
      <c r="O13" s="91">
        <f>D13*P13</f>
        <v>22000</v>
      </c>
      <c r="P13" s="92">
        <v>22000</v>
      </c>
      <c r="Q13" s="2"/>
      <c r="R13" s="93">
        <f>D13*Q13</f>
        <v>0</v>
      </c>
      <c r="S13" s="94" t="str">
        <f t="shared" si="1"/>
        <v xml:space="preserve"> </v>
      </c>
      <c r="T13" s="64"/>
      <c r="U13" s="64"/>
    </row>
    <row r="14" spans="2:21" ht="213.75" customHeight="1" thickBot="1" x14ac:dyDescent="0.3">
      <c r="B14" s="96">
        <v>7</v>
      </c>
      <c r="C14" s="97" t="s">
        <v>42</v>
      </c>
      <c r="D14" s="98">
        <v>1</v>
      </c>
      <c r="E14" s="99" t="s">
        <v>30</v>
      </c>
      <c r="F14" s="100" t="s">
        <v>47</v>
      </c>
      <c r="G14" s="3"/>
      <c r="H14" s="101" t="s">
        <v>29</v>
      </c>
      <c r="I14" s="102"/>
      <c r="J14" s="103"/>
      <c r="K14" s="104"/>
      <c r="L14" s="105"/>
      <c r="M14" s="106"/>
      <c r="N14" s="107"/>
      <c r="O14" s="108">
        <f>D14*P14</f>
        <v>25500</v>
      </c>
      <c r="P14" s="109">
        <v>25500</v>
      </c>
      <c r="Q14" s="4"/>
      <c r="R14" s="110">
        <f>D14*Q14</f>
        <v>0</v>
      </c>
      <c r="S14" s="111" t="str">
        <f t="shared" si="1"/>
        <v xml:space="preserve"> </v>
      </c>
      <c r="T14" s="103"/>
      <c r="U14" s="103"/>
    </row>
    <row r="15" spans="2:21" ht="13.5" customHeight="1" thickTop="1" thickBot="1" x14ac:dyDescent="0.3">
      <c r="C15" s="15"/>
      <c r="D15" s="15"/>
      <c r="E15" s="15"/>
      <c r="F15" s="15"/>
      <c r="G15" s="15"/>
      <c r="H15" s="15"/>
      <c r="I15" s="15"/>
      <c r="J15" s="15"/>
      <c r="M15" s="15"/>
      <c r="N15" s="15"/>
      <c r="O15" s="15"/>
      <c r="R15" s="112"/>
    </row>
    <row r="16" spans="2:21" ht="60.75" customHeight="1" thickTop="1" thickBot="1" x14ac:dyDescent="0.3">
      <c r="B16" s="113" t="s">
        <v>10</v>
      </c>
      <c r="C16" s="114"/>
      <c r="D16" s="114"/>
      <c r="E16" s="114"/>
      <c r="F16" s="114"/>
      <c r="G16" s="114"/>
      <c r="H16" s="115"/>
      <c r="I16" s="116"/>
      <c r="J16" s="116"/>
      <c r="K16" s="116"/>
      <c r="L16" s="20"/>
      <c r="M16" s="20"/>
      <c r="N16" s="117"/>
      <c r="O16" s="117"/>
      <c r="P16" s="118" t="s">
        <v>11</v>
      </c>
      <c r="Q16" s="119" t="s">
        <v>12</v>
      </c>
      <c r="R16" s="120"/>
      <c r="S16" s="121"/>
      <c r="T16" s="37"/>
      <c r="U16" s="122"/>
    </row>
    <row r="17" spans="2:19" ht="33" customHeight="1" thickTop="1" thickBot="1" x14ac:dyDescent="0.3">
      <c r="B17" s="123" t="s">
        <v>15</v>
      </c>
      <c r="C17" s="123"/>
      <c r="D17" s="123"/>
      <c r="E17" s="123"/>
      <c r="F17" s="123"/>
      <c r="G17" s="123"/>
      <c r="H17" s="123"/>
      <c r="I17" s="123"/>
      <c r="J17" s="123"/>
      <c r="L17" s="17"/>
      <c r="M17" s="17"/>
      <c r="N17" s="124"/>
      <c r="O17" s="124"/>
      <c r="P17" s="125">
        <f>SUM(O7:O14)</f>
        <v>306000</v>
      </c>
      <c r="Q17" s="126">
        <f>SUM(R7:R14)</f>
        <v>0</v>
      </c>
      <c r="R17" s="127"/>
      <c r="S17" s="128"/>
    </row>
    <row r="18" spans="2:19" ht="14.25" customHeight="1" thickTop="1" x14ac:dyDescent="0.25"/>
    <row r="19" spans="2:19" ht="14.25" customHeight="1" x14ac:dyDescent="0.25"/>
    <row r="20" spans="2:19" ht="42" customHeight="1" x14ac:dyDescent="0.25">
      <c r="B20" s="130" t="s">
        <v>28</v>
      </c>
      <c r="C20" s="130"/>
      <c r="D20" s="130"/>
      <c r="E20" s="130"/>
      <c r="F20" s="130"/>
      <c r="G20" s="130"/>
    </row>
    <row r="21" spans="2:19" ht="14.25" customHeight="1" x14ac:dyDescent="0.25"/>
    <row r="22" spans="2:19" ht="14.25" customHeight="1" x14ac:dyDescent="0.25"/>
    <row r="23" spans="2:19" ht="14.25" customHeight="1" x14ac:dyDescent="0.25"/>
    <row r="24" spans="2:19" ht="14.25" customHeight="1" x14ac:dyDescent="0.25"/>
    <row r="25" spans="2:19" ht="14.25" customHeight="1" x14ac:dyDescent="0.25"/>
    <row r="26" spans="2:19" ht="14.25" customHeight="1" x14ac:dyDescent="0.25"/>
    <row r="27" spans="2:19" ht="14.25" customHeight="1" x14ac:dyDescent="0.25"/>
    <row r="28" spans="2:19" ht="14.25" customHeight="1" x14ac:dyDescent="0.25"/>
    <row r="29" spans="2:19" ht="14.25" customHeight="1" x14ac:dyDescent="0.25"/>
    <row r="30" spans="2:19" ht="14.25" customHeight="1" x14ac:dyDescent="0.25"/>
    <row r="31" spans="2:19" ht="14.25" customHeight="1" x14ac:dyDescent="0.25"/>
    <row r="32" spans="2:19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xuVyEOpNAR3Aq3ehbUQTZrK992r5Sb4Fad8c/EOoT2hFdYn6CWZMuubcUPWAepnmJYYgpSAk82DiS4atbWh5yQ==" saltValue="D3QigW3l8hIKJwRPlLBtaQ==" spinCount="100000" sheet="1" objects="1" scenarios="1" selectLockedCells="1"/>
  <mergeCells count="28">
    <mergeCell ref="B1:D1"/>
    <mergeCell ref="B16:G16"/>
    <mergeCell ref="Q16:S16"/>
    <mergeCell ref="B20:G20"/>
    <mergeCell ref="Q17:S17"/>
    <mergeCell ref="B17:J17"/>
    <mergeCell ref="I7:I14"/>
    <mergeCell ref="J7:J14"/>
    <mergeCell ref="K7:K14"/>
    <mergeCell ref="B7:B8"/>
    <mergeCell ref="C7:C8"/>
    <mergeCell ref="D7:D8"/>
    <mergeCell ref="E7:E8"/>
    <mergeCell ref="F7:F8"/>
    <mergeCell ref="G7:G8"/>
    <mergeCell ref="H7:H8"/>
    <mergeCell ref="R7:R8"/>
    <mergeCell ref="L7:L14"/>
    <mergeCell ref="M7:M14"/>
    <mergeCell ref="N7:N14"/>
    <mergeCell ref="S7:S8"/>
    <mergeCell ref="U7:U8"/>
    <mergeCell ref="T7:T14"/>
    <mergeCell ref="U9:U10"/>
    <mergeCell ref="U12:U14"/>
    <mergeCell ref="O7:O8"/>
    <mergeCell ref="P7:P8"/>
    <mergeCell ref="Q7:Q8"/>
  </mergeCells>
  <conditionalFormatting sqref="B7 B9:B14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 D9:D14">
    <cfRule type="containsBlanks" dxfId="9" priority="5">
      <formula>LEN(TRIM(D7))=0</formula>
    </cfRule>
  </conditionalFormatting>
  <conditionalFormatting sqref="G7:H7 G9:H14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Q7 Q9:Q14">
    <cfRule type="notContainsBlanks" dxfId="4" priority="6">
      <formula>LEN(TRIM(Q7))&gt;0</formula>
    </cfRule>
    <cfRule type="notContainsBlanks" dxfId="3" priority="7">
      <formula>LEN(TRIM(Q7))&gt;0</formula>
    </cfRule>
    <cfRule type="containsBlanks" dxfId="2" priority="8">
      <formula>LEN(TRIM(Q7))=0</formula>
    </cfRule>
  </conditionalFormatting>
  <conditionalFormatting sqref="S7 S9:S14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:J8" xr:uid="{C94306C9-61CF-4E17-91AB-BD47E1DFF943}">
      <formula1>"ANO,NE"</formula1>
    </dataValidation>
    <dataValidation type="list" showInputMessage="1" showErrorMessage="1" sqref="E7 E9:E14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U11:U12 U7 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2025-03-04T12:40:15Z</cp:lastPrinted>
  <dcterms:created xsi:type="dcterms:W3CDTF">2014-03-05T12:43:32Z</dcterms:created>
  <dcterms:modified xsi:type="dcterms:W3CDTF">2025-03-05T09:31:32Z</dcterms:modified>
</cp:coreProperties>
</file>